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NFIS\Desktop\"/>
    </mc:Choice>
  </mc:AlternateContent>
  <xr:revisionPtr revIDLastSave="0" documentId="8_{2D005BF2-292B-44B4-B8E0-414CBF645758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000000" sheetId="4" state="veryHidden" r:id="rId1"/>
    <sheet name="2022計算式入り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7" l="1"/>
  <c r="E16" i="7"/>
  <c r="E15" i="7"/>
  <c r="E14" i="7"/>
  <c r="E9" i="7"/>
  <c r="E8" i="7"/>
  <c r="E6" i="7"/>
  <c r="E5" i="7"/>
  <c r="E10" i="7" l="1"/>
  <c r="E18" i="7"/>
  <c r="E20" i="7" s="1"/>
</calcChain>
</file>

<file path=xl/sharedStrings.xml><?xml version="1.0" encoding="utf-8"?>
<sst xmlns="http://schemas.openxmlformats.org/spreadsheetml/2006/main" count="55" uniqueCount="42">
  <si>
    <t>グラン・パ・ド・ドゥ</t>
    <phoneticPr fontId="2"/>
  </si>
  <si>
    <t>パ・ド・トロワ</t>
    <phoneticPr fontId="2"/>
  </si>
  <si>
    <t>パ・ド・カトル</t>
    <phoneticPr fontId="2"/>
  </si>
  <si>
    <t>ヴァリエーション</t>
    <phoneticPr fontId="2"/>
  </si>
  <si>
    <t>（　ふ　り　が　な　）</t>
    <phoneticPr fontId="2"/>
  </si>
  <si>
    <t>（パ・ド・ドゥ）</t>
    <phoneticPr fontId="2"/>
  </si>
  <si>
    <t>参加団体名　</t>
    <rPh sb="0" eb="2">
      <t>サンカ</t>
    </rPh>
    <rPh sb="2" eb="4">
      <t>ダンタイ</t>
    </rPh>
    <rPh sb="4" eb="5">
      <t>メイ</t>
    </rPh>
    <phoneticPr fontId="2"/>
  </si>
  <si>
    <t>代表者名　　</t>
    <rPh sb="0" eb="2">
      <t>ダイヒョウ</t>
    </rPh>
    <rPh sb="2" eb="3">
      <t>シャ</t>
    </rPh>
    <rPh sb="3" eb="4">
      <t>メイ</t>
    </rPh>
    <phoneticPr fontId="2"/>
  </si>
  <si>
    <t>円</t>
    <rPh sb="0" eb="1">
      <t>エン</t>
    </rPh>
    <phoneticPr fontId="2"/>
  </si>
  <si>
    <t>　　　合　　計　　　　　　　　　　　　　　　　　　　　　</t>
    <rPh sb="3" eb="4">
      <t>ア</t>
    </rPh>
    <rPh sb="6" eb="7">
      <t>ケイ</t>
    </rPh>
    <phoneticPr fontId="2"/>
  </si>
  <si>
    <t>超過時間数</t>
    <rPh sb="0" eb="2">
      <t>チョウカ</t>
    </rPh>
    <rPh sb="2" eb="5">
      <t>ジカンスウ</t>
    </rPh>
    <phoneticPr fontId="2"/>
  </si>
  <si>
    <t>　　　合計　　　　　　　　　　　　　　　　　　　　　　</t>
    <rPh sb="3" eb="5">
      <t>ゴウケイ</t>
    </rPh>
    <phoneticPr fontId="2"/>
  </si>
  <si>
    <t>　　　総合計　　　　　　　　　　　　　　　　　　 　</t>
    <rPh sb="3" eb="4">
      <t>ソウ</t>
    </rPh>
    <rPh sb="4" eb="6">
      <t>ゴウケイ</t>
    </rPh>
    <phoneticPr fontId="2"/>
  </si>
  <si>
    <t>※黄色枠内に必要事項を記載ください</t>
    <rPh sb="1" eb="3">
      <t>キイロ</t>
    </rPh>
    <rPh sb="3" eb="5">
      <t>ワクナイ</t>
    </rPh>
    <rPh sb="6" eb="8">
      <t>ヒツヨウ</t>
    </rPh>
    <rPh sb="8" eb="10">
      <t>ジコウ</t>
    </rPh>
    <rPh sb="11" eb="13">
      <t>キサイ</t>
    </rPh>
    <phoneticPr fontId="2"/>
  </si>
  <si>
    <t>※水色欄は何も記入しないで下さい</t>
    <rPh sb="1" eb="3">
      <t>ミズイロ</t>
    </rPh>
    <rPh sb="3" eb="4">
      <t>ラン</t>
    </rPh>
    <rPh sb="5" eb="6">
      <t>ナニ</t>
    </rPh>
    <rPh sb="7" eb="9">
      <t>キニュウ</t>
    </rPh>
    <rPh sb="13" eb="14">
      <t>クダ</t>
    </rPh>
    <phoneticPr fontId="2"/>
  </si>
  <si>
    <t>住所　</t>
    <rPh sb="0" eb="2">
      <t>ジュウショ</t>
    </rPh>
    <phoneticPr fontId="2"/>
  </si>
  <si>
    <t>※黄色枠内に英数字で記載ください</t>
    <rPh sb="1" eb="3">
      <t>キイロ</t>
    </rPh>
    <rPh sb="3" eb="5">
      <t>ワクナイ</t>
    </rPh>
    <rPh sb="6" eb="7">
      <t>エイ</t>
    </rPh>
    <rPh sb="7" eb="9">
      <t>スウジ</t>
    </rPh>
    <rPh sb="10" eb="12">
      <t>キサイ</t>
    </rPh>
    <phoneticPr fontId="2"/>
  </si>
  <si>
    <t>メールアドレス</t>
    <phoneticPr fontId="2"/>
  </si>
  <si>
    <t>≪ご質問、お問合せ事項がありましたら、ご記入ください。≫</t>
    <rPh sb="2" eb="4">
      <t>シツモン</t>
    </rPh>
    <rPh sb="6" eb="8">
      <t>トイアワ</t>
    </rPh>
    <rPh sb="9" eb="11">
      <t>ジコウ</t>
    </rPh>
    <rPh sb="20" eb="22">
      <t>キニュウ</t>
    </rPh>
    <phoneticPr fontId="2"/>
  </si>
  <si>
    <t>TEL　　　　　　　　　　　　　　</t>
    <phoneticPr fontId="2"/>
  </si>
  <si>
    <t>FAX　　　　　　　　　　　　　　</t>
    <phoneticPr fontId="2"/>
  </si>
  <si>
    <t>〒</t>
    <phoneticPr fontId="2"/>
  </si>
  <si>
    <t>〒598-0005　大阪府泉佐野市市場東１-２９５-１　エブノ泉の森ホール　バレエフェスティバル係</t>
    <rPh sb="10" eb="13">
      <t>オオサカフ</t>
    </rPh>
    <rPh sb="13" eb="17">
      <t>イズミサノシ</t>
    </rPh>
    <rPh sb="17" eb="20">
      <t>イチバヒガシ</t>
    </rPh>
    <rPh sb="31" eb="32">
      <t>イズミ</t>
    </rPh>
    <rPh sb="33" eb="34">
      <t>モリ</t>
    </rPh>
    <rPh sb="48" eb="49">
      <t>ガカリ</t>
    </rPh>
    <phoneticPr fontId="2"/>
  </si>
  <si>
    <t>【　バレエコンサートの部　】</t>
    <rPh sb="11" eb="12">
      <t>ブ</t>
    </rPh>
    <phoneticPr fontId="2"/>
  </si>
  <si>
    <t>【　団体自由プログラム・バレエ作品の部　】</t>
    <rPh sb="2" eb="4">
      <t>ダンタイ</t>
    </rPh>
    <rPh sb="4" eb="6">
      <t>ジユウ</t>
    </rPh>
    <rPh sb="15" eb="17">
      <t>サクヒン</t>
    </rPh>
    <rPh sb="18" eb="19">
      <t>ブ</t>
    </rPh>
    <phoneticPr fontId="2"/>
  </si>
  <si>
    <t>作品×１５０，０００円（20分以内）＝　　　　　　　　　　　円</t>
    <rPh sb="0" eb="2">
      <t>サクヒン</t>
    </rPh>
    <rPh sb="10" eb="11">
      <t>エン</t>
    </rPh>
    <rPh sb="14" eb="15">
      <t>ブン</t>
    </rPh>
    <rPh sb="15" eb="17">
      <t>イナイ</t>
    </rPh>
    <rPh sb="30" eb="31">
      <t>エン</t>
    </rPh>
    <phoneticPr fontId="2"/>
  </si>
  <si>
    <t>作品×１８０，０００円（30分以内）＝　　　　　　　　　　　円</t>
    <rPh sb="0" eb="2">
      <t>サクヒン</t>
    </rPh>
    <rPh sb="10" eb="11">
      <t>エン</t>
    </rPh>
    <rPh sb="14" eb="15">
      <t>ブン</t>
    </rPh>
    <rPh sb="15" eb="17">
      <t>イナイ</t>
    </rPh>
    <rPh sb="30" eb="31">
      <t>エン</t>
    </rPh>
    <phoneticPr fontId="2"/>
  </si>
  <si>
    <t>作品×１０，０００円（2分以内）＝　　</t>
    <rPh sb="0" eb="2">
      <t>サクヒン</t>
    </rPh>
    <rPh sb="9" eb="10">
      <t>エン</t>
    </rPh>
    <rPh sb="12" eb="13">
      <t>フン</t>
    </rPh>
    <rPh sb="13" eb="15">
      <t>イナイ</t>
    </rPh>
    <phoneticPr fontId="2"/>
  </si>
  <si>
    <t>作品×４５，０００円（12分以内）＝</t>
    <rPh sb="0" eb="2">
      <t>サクヒン</t>
    </rPh>
    <rPh sb="9" eb="10">
      <t>エン</t>
    </rPh>
    <rPh sb="13" eb="14">
      <t>フン</t>
    </rPh>
    <rPh sb="14" eb="16">
      <t>イナイ</t>
    </rPh>
    <phoneticPr fontId="2"/>
  </si>
  <si>
    <t>作品×５０，０００円（12分以内）＝</t>
    <rPh sb="0" eb="2">
      <t>サクヒン</t>
    </rPh>
    <rPh sb="9" eb="10">
      <t>エン</t>
    </rPh>
    <rPh sb="13" eb="14">
      <t>フン</t>
    </rPh>
    <rPh sb="14" eb="16">
      <t>イナイ</t>
    </rPh>
    <phoneticPr fontId="2"/>
  </si>
  <si>
    <t>作品×７０，０００円（12分以内）＝　　</t>
    <rPh sb="0" eb="2">
      <t>サクヒン</t>
    </rPh>
    <rPh sb="9" eb="10">
      <t>エン</t>
    </rPh>
    <rPh sb="13" eb="14">
      <t>フン</t>
    </rPh>
    <rPh sb="14" eb="16">
      <t>イナイ</t>
    </rPh>
    <phoneticPr fontId="2"/>
  </si>
  <si>
    <r>
      <rPr>
        <b/>
        <sz val="12"/>
        <rFont val="ＭＳ Ｐ明朝"/>
        <family val="1"/>
        <charset val="128"/>
      </rPr>
      <t>作品×１２０，０００円（10分以内）＝</t>
    </r>
    <r>
      <rPr>
        <b/>
        <sz val="14"/>
        <rFont val="ＭＳ Ｐ明朝"/>
        <family val="1"/>
        <charset val="128"/>
      </rPr>
      <t>　　　　　　　　　　　円</t>
    </r>
    <rPh sb="0" eb="2">
      <t>サクヒン</t>
    </rPh>
    <rPh sb="10" eb="11">
      <t>エン</t>
    </rPh>
    <rPh sb="14" eb="15">
      <t>ブン</t>
    </rPh>
    <rPh sb="15" eb="17">
      <t>イナイ</t>
    </rPh>
    <rPh sb="30" eb="31">
      <t>エン</t>
    </rPh>
    <phoneticPr fontId="2"/>
  </si>
  <si>
    <t>分×１２，０００円（1分ごと）＝　　　　　　　　　　　</t>
    <rPh sb="0" eb="1">
      <t>ブン</t>
    </rPh>
    <rPh sb="8" eb="9">
      <t>エン</t>
    </rPh>
    <rPh sb="11" eb="12">
      <t>フン</t>
    </rPh>
    <phoneticPr fontId="2"/>
  </si>
  <si>
    <t>　　　　　泉の森バレエフェスティバル２０２２　出演申込書</t>
    <rPh sb="5" eb="6">
      <t>イズミ</t>
    </rPh>
    <rPh sb="7" eb="8">
      <t>モリ</t>
    </rPh>
    <rPh sb="23" eb="25">
      <t>シュツエン</t>
    </rPh>
    <rPh sb="25" eb="28">
      <t>モウシコミショ</t>
    </rPh>
    <phoneticPr fontId="2"/>
  </si>
  <si>
    <t>・７月 ９日（土）希望　　　　　・７月 1０日（日）希望　　　　　・どちらの日程でもよい</t>
    <rPh sb="2" eb="3">
      <t>ガツ</t>
    </rPh>
    <rPh sb="5" eb="6">
      <t>ヒ</t>
    </rPh>
    <rPh sb="7" eb="8">
      <t>ド</t>
    </rPh>
    <rPh sb="9" eb="11">
      <t>キボウ</t>
    </rPh>
    <rPh sb="18" eb="19">
      <t>ガツ</t>
    </rPh>
    <rPh sb="22" eb="23">
      <t>ヒ</t>
    </rPh>
    <rPh sb="24" eb="25">
      <t>ヒ</t>
    </rPh>
    <rPh sb="26" eb="28">
      <t>キボウ</t>
    </rPh>
    <rPh sb="38" eb="40">
      <t>ニッテイ</t>
    </rPh>
    <phoneticPr fontId="2"/>
  </si>
  <si>
    <r>
      <t xml:space="preserve">※1団体様の申し込み可能な総出演時間は </t>
    </r>
    <r>
      <rPr>
        <b/>
        <u/>
        <sz val="14"/>
        <rFont val="ＭＳ Ｐ明朝"/>
        <family val="1"/>
        <charset val="128"/>
      </rPr>
      <t xml:space="preserve">３０分 </t>
    </r>
    <r>
      <rPr>
        <b/>
        <sz val="13"/>
        <rFont val="ＭＳ Ｐ明朝"/>
        <family val="1"/>
        <charset val="128"/>
      </rPr>
      <t>です。超過時間の無いようにご調整をお願いいたします。</t>
    </r>
    <rPh sb="2" eb="4">
      <t>ダンタイ</t>
    </rPh>
    <rPh sb="4" eb="5">
      <t>サマ</t>
    </rPh>
    <rPh sb="6" eb="7">
      <t>モウ</t>
    </rPh>
    <rPh sb="8" eb="9">
      <t>コ</t>
    </rPh>
    <rPh sb="10" eb="12">
      <t>カノウ</t>
    </rPh>
    <rPh sb="13" eb="14">
      <t>ソウ</t>
    </rPh>
    <rPh sb="14" eb="16">
      <t>シュツエン</t>
    </rPh>
    <rPh sb="16" eb="18">
      <t>ジカン</t>
    </rPh>
    <rPh sb="22" eb="23">
      <t>フン</t>
    </rPh>
    <rPh sb="27" eb="29">
      <t>チョウカ</t>
    </rPh>
    <rPh sb="29" eb="31">
      <t>ジカン</t>
    </rPh>
    <rPh sb="32" eb="33">
      <t>ナ</t>
    </rPh>
    <rPh sb="38" eb="40">
      <t>チョウセイ</t>
    </rPh>
    <rPh sb="42" eb="43">
      <t>ネガイ</t>
    </rPh>
    <phoneticPr fontId="2"/>
  </si>
  <si>
    <t xml:space="preserve">送信先　　FAX　：　072-469-7111　／　E-mail　 : </t>
    <rPh sb="0" eb="2">
      <t>ソウシン</t>
    </rPh>
    <rPh sb="2" eb="3">
      <t>サキ</t>
    </rPh>
    <phoneticPr fontId="2"/>
  </si>
  <si>
    <t>　m.fukumoto@cf-izumisano.or.jp</t>
    <phoneticPr fontId="2"/>
  </si>
  <si>
    <r>
      <rPr>
        <b/>
        <sz val="16"/>
        <rFont val="ＭＳ Ｐ明朝"/>
        <family val="1"/>
        <charset val="128"/>
      </rPr>
      <t>【 2日開催時の出演希望日 】</t>
    </r>
    <r>
      <rPr>
        <sz val="14"/>
        <rFont val="ＭＳ Ｐ明朝"/>
        <family val="1"/>
        <charset val="128"/>
      </rPr>
      <t>　</t>
    </r>
    <rPh sb="3" eb="4">
      <t>ヒ</t>
    </rPh>
    <rPh sb="4" eb="6">
      <t>カイサイ</t>
    </rPh>
    <rPh sb="6" eb="7">
      <t>ジ</t>
    </rPh>
    <rPh sb="8" eb="10">
      <t>シュツエン</t>
    </rPh>
    <rPh sb="10" eb="13">
      <t>キボウビ</t>
    </rPh>
    <phoneticPr fontId="2"/>
  </si>
  <si>
    <t>※希望日の出演を確約するものではございません。</t>
    <rPh sb="1" eb="3">
      <t>キボウ</t>
    </rPh>
    <rPh sb="3" eb="4">
      <t>ヒ</t>
    </rPh>
    <rPh sb="5" eb="7">
      <t>シュツエン</t>
    </rPh>
    <rPh sb="8" eb="10">
      <t>カクヤク</t>
    </rPh>
    <phoneticPr fontId="2"/>
  </si>
  <si>
    <t>　　（希望日を○で囲んでください）</t>
    <rPh sb="3" eb="6">
      <t>キボウビ</t>
    </rPh>
    <phoneticPr fontId="2"/>
  </si>
  <si>
    <t>今後の調整･検討の参考にさせていただきます。ご協力のほどよろしくお願いいたします。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</si>
</sst>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3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5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u/>
      <sz val="16"/>
      <color theme="10"/>
      <name val="ＭＳ Ｐゴシック"/>
      <family val="3"/>
      <charset val="128"/>
    </font>
    <font>
      <b/>
      <u/>
      <sz val="14"/>
      <name val="源柔ゴシック Heavy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8" fontId="7" fillId="0" borderId="0" xfId="1" applyFont="1" applyAlignment="1">
      <alignment horizontal="right"/>
    </xf>
    <xf numFmtId="38" fontId="7" fillId="2" borderId="0" xfId="1" applyFont="1" applyFill="1" applyAlignment="1">
      <alignment horizontal="right"/>
    </xf>
    <xf numFmtId="38" fontId="7" fillId="2" borderId="0" xfId="1" applyFont="1" applyFill="1" applyAlignment="1"/>
    <xf numFmtId="0" fontId="11" fillId="0" borderId="0" xfId="0" applyFont="1"/>
    <xf numFmtId="38" fontId="6" fillId="2" borderId="0" xfId="1" applyFont="1" applyFill="1" applyAlignment="1">
      <alignment horizontal="right"/>
    </xf>
    <xf numFmtId="0" fontId="10" fillId="0" borderId="0" xfId="0" applyFont="1"/>
    <xf numFmtId="0" fontId="6" fillId="0" borderId="0" xfId="0" applyFont="1" applyAlignment="1"/>
    <xf numFmtId="0" fontId="9" fillId="0" borderId="1" xfId="0" applyFont="1" applyBorder="1"/>
    <xf numFmtId="0" fontId="8" fillId="0" borderId="2" xfId="0" applyFont="1" applyBorder="1"/>
    <xf numFmtId="0" fontId="9" fillId="0" borderId="3" xfId="0" applyFont="1" applyBorder="1"/>
    <xf numFmtId="0" fontId="8" fillId="0" borderId="4" xfId="0" applyFont="1" applyBorder="1"/>
    <xf numFmtId="0" fontId="7" fillId="0" borderId="4" xfId="0" applyFont="1" applyBorder="1"/>
    <xf numFmtId="0" fontId="7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8" fillId="0" borderId="0" xfId="0" applyFont="1"/>
    <xf numFmtId="0" fontId="0" fillId="0" borderId="0" xfId="0" applyFont="1"/>
    <xf numFmtId="0" fontId="14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8" fillId="0" borderId="0" xfId="2" applyFont="1"/>
    <xf numFmtId="0" fontId="10" fillId="3" borderId="10" xfId="0" applyFont="1" applyFill="1" applyBorder="1" applyAlignment="1">
      <alignment horizontal="left" indent="1"/>
    </xf>
    <xf numFmtId="0" fontId="7" fillId="4" borderId="0" xfId="0" applyFont="1" applyFill="1" applyAlignment="1">
      <alignment horizontal="left"/>
    </xf>
    <xf numFmtId="0" fontId="5" fillId="4" borderId="0" xfId="0" applyFont="1" applyFill="1" applyAlignment="1">
      <alignment vertical="center"/>
    </xf>
    <xf numFmtId="0" fontId="7" fillId="4" borderId="0" xfId="0" applyFont="1" applyFill="1" applyAlignment="1"/>
    <xf numFmtId="0" fontId="0" fillId="0" borderId="0" xfId="0" applyAlignment="1"/>
    <xf numFmtId="0" fontId="5" fillId="0" borderId="7" xfId="0" applyFont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fukumoto@cf-izumisano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49" zoomScaleNormal="48" zoomScaleSheetLayoutView="4"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7"/>
  <sheetViews>
    <sheetView tabSelected="1" workbookViewId="0">
      <selection activeCell="K17" sqref="K17"/>
    </sheetView>
  </sheetViews>
  <sheetFormatPr defaultRowHeight="13.5"/>
  <cols>
    <col min="1" max="1" width="18.875" customWidth="1"/>
    <col min="2" max="2" width="8" customWidth="1"/>
    <col min="3" max="3" width="8.125" customWidth="1"/>
    <col min="4" max="4" width="26" customWidth="1"/>
    <col min="5" max="5" width="29.625" customWidth="1"/>
    <col min="6" max="6" width="15.25" customWidth="1"/>
  </cols>
  <sheetData>
    <row r="1" spans="1:6" ht="26.25" customHeight="1">
      <c r="A1" s="50" t="s">
        <v>33</v>
      </c>
      <c r="B1" s="50"/>
      <c r="C1" s="50"/>
      <c r="D1" s="50"/>
      <c r="E1" s="50"/>
      <c r="F1" s="50"/>
    </row>
    <row r="2" spans="1:6">
      <c r="A2" s="2"/>
      <c r="B2" s="2"/>
      <c r="C2" s="2"/>
      <c r="D2" s="2"/>
      <c r="E2" s="2"/>
    </row>
    <row r="3" spans="1:6" ht="23.25" customHeight="1">
      <c r="A3" s="14" t="s">
        <v>23</v>
      </c>
      <c r="B3" s="14"/>
      <c r="C3" s="3"/>
      <c r="D3" s="2"/>
      <c r="E3" s="2"/>
    </row>
    <row r="4" spans="1:6" ht="17.45" customHeight="1">
      <c r="A4" s="3"/>
      <c r="B4" s="11" t="s">
        <v>16</v>
      </c>
      <c r="C4" s="3"/>
      <c r="D4" s="2"/>
      <c r="E4" s="11" t="s">
        <v>14</v>
      </c>
    </row>
    <row r="5" spans="1:6" s="1" customFormat="1" ht="18" customHeight="1">
      <c r="A5" s="4" t="s">
        <v>3</v>
      </c>
      <c r="B5" s="20"/>
      <c r="C5" s="26" t="s">
        <v>27</v>
      </c>
      <c r="E5" s="9">
        <f>SUM(B5*10000)</f>
        <v>0</v>
      </c>
      <c r="F5" s="1" t="s">
        <v>8</v>
      </c>
    </row>
    <row r="6" spans="1:6" s="1" customFormat="1" ht="18" customHeight="1">
      <c r="A6" s="4" t="s">
        <v>0</v>
      </c>
      <c r="B6" s="20"/>
      <c r="C6" s="26" t="s">
        <v>28</v>
      </c>
      <c r="E6" s="9">
        <f>SUM(B6*45000)</f>
        <v>0</v>
      </c>
      <c r="F6" s="1" t="s">
        <v>8</v>
      </c>
    </row>
    <row r="7" spans="1:6" s="1" customFormat="1" ht="18" customHeight="1">
      <c r="A7" s="4" t="s">
        <v>5</v>
      </c>
      <c r="B7" s="11"/>
      <c r="C7" s="25"/>
      <c r="E7" s="8"/>
    </row>
    <row r="8" spans="1:6" s="1" customFormat="1" ht="18" customHeight="1">
      <c r="A8" s="4" t="s">
        <v>1</v>
      </c>
      <c r="B8" s="20"/>
      <c r="C8" s="26" t="s">
        <v>29</v>
      </c>
      <c r="E8" s="9">
        <f>SUM(B8*50000)</f>
        <v>0</v>
      </c>
      <c r="F8" s="1" t="s">
        <v>8</v>
      </c>
    </row>
    <row r="9" spans="1:6" s="1" customFormat="1" ht="18" customHeight="1">
      <c r="A9" s="4" t="s">
        <v>2</v>
      </c>
      <c r="B9" s="20"/>
      <c r="C9" s="26" t="s">
        <v>30</v>
      </c>
      <c r="E9" s="9">
        <f>SUM(B9*70000)</f>
        <v>0</v>
      </c>
      <c r="F9" s="1" t="s">
        <v>8</v>
      </c>
    </row>
    <row r="10" spans="1:6" s="1" customFormat="1" ht="18" customHeight="1">
      <c r="A10" s="4"/>
      <c r="B10" s="4"/>
      <c r="C10" s="4"/>
      <c r="D10" s="6" t="s">
        <v>9</v>
      </c>
      <c r="E10" s="12">
        <f>SUM(E5:E9)</f>
        <v>0</v>
      </c>
      <c r="F10" s="7" t="s">
        <v>8</v>
      </c>
    </row>
    <row r="11" spans="1:6">
      <c r="A11" s="2"/>
      <c r="B11" s="2"/>
      <c r="C11" s="2"/>
      <c r="D11" s="2"/>
      <c r="E11" s="2"/>
    </row>
    <row r="12" spans="1:6" ht="31.5" customHeight="1">
      <c r="A12" s="3" t="s">
        <v>24</v>
      </c>
      <c r="B12" s="3"/>
      <c r="C12" s="3"/>
      <c r="D12" s="2"/>
      <c r="E12" s="2"/>
    </row>
    <row r="13" spans="1:6" ht="18" customHeight="1">
      <c r="A13" s="3"/>
      <c r="B13" s="11" t="s">
        <v>16</v>
      </c>
      <c r="C13" s="3"/>
      <c r="D13" s="2"/>
      <c r="E13" s="11" t="s">
        <v>14</v>
      </c>
    </row>
    <row r="14" spans="1:6" s="1" customFormat="1" ht="18" customHeight="1">
      <c r="A14" s="5"/>
      <c r="B14" s="20"/>
      <c r="C14" s="51" t="s">
        <v>31</v>
      </c>
      <c r="D14" s="51"/>
      <c r="E14" s="10">
        <f>SUM(B14*120000)</f>
        <v>0</v>
      </c>
      <c r="F14" s="1" t="s">
        <v>8</v>
      </c>
    </row>
    <row r="15" spans="1:6" s="1" customFormat="1" ht="18" customHeight="1">
      <c r="A15" s="5"/>
      <c r="B15" s="20"/>
      <c r="C15" s="52" t="s">
        <v>25</v>
      </c>
      <c r="D15" s="52"/>
      <c r="E15" s="10">
        <f>SUM(B15*150000)</f>
        <v>0</v>
      </c>
      <c r="F15" s="1" t="s">
        <v>8</v>
      </c>
    </row>
    <row r="16" spans="1:6" s="1" customFormat="1" ht="18" customHeight="1">
      <c r="A16" s="5"/>
      <c r="B16" s="20"/>
      <c r="C16" s="52" t="s">
        <v>26</v>
      </c>
      <c r="D16" s="52"/>
      <c r="E16" s="10">
        <f>SUM(B16*180000)</f>
        <v>0</v>
      </c>
      <c r="F16" s="1" t="s">
        <v>8</v>
      </c>
    </row>
    <row r="17" spans="1:6" s="1" customFormat="1" ht="18" customHeight="1">
      <c r="A17" s="5" t="s">
        <v>10</v>
      </c>
      <c r="B17" s="20"/>
      <c r="C17" s="26" t="s">
        <v>32</v>
      </c>
      <c r="E17" s="9">
        <f>SUM(B17*12000)</f>
        <v>0</v>
      </c>
      <c r="F17" s="1" t="s">
        <v>8</v>
      </c>
    </row>
    <row r="18" spans="1:6" s="1" customFormat="1" ht="18" customHeight="1">
      <c r="A18" s="4"/>
      <c r="B18" s="4"/>
      <c r="C18" s="4"/>
      <c r="D18" s="6" t="s">
        <v>11</v>
      </c>
      <c r="E18" s="12">
        <f>SUM(E14:E17)</f>
        <v>0</v>
      </c>
      <c r="F18" s="7" t="s">
        <v>8</v>
      </c>
    </row>
    <row r="19" spans="1:6" s="1" customFormat="1" ht="18" customHeight="1">
      <c r="A19" s="4"/>
      <c r="B19" s="4"/>
      <c r="C19" s="4"/>
      <c r="D19" s="4"/>
      <c r="E19" s="4"/>
    </row>
    <row r="20" spans="1:6" s="1" customFormat="1" ht="18" customHeight="1">
      <c r="A20" s="4"/>
      <c r="B20" s="4"/>
      <c r="C20" s="4"/>
      <c r="D20" s="6" t="s">
        <v>12</v>
      </c>
      <c r="E20" s="12">
        <f>SUM(E18+E10)</f>
        <v>0</v>
      </c>
      <c r="F20" s="1" t="s">
        <v>8</v>
      </c>
    </row>
    <row r="21" spans="1:6" s="1" customFormat="1" ht="17.25">
      <c r="A21" s="4"/>
      <c r="B21" s="4"/>
      <c r="C21" s="4"/>
      <c r="D21" s="4"/>
      <c r="E21" s="4"/>
    </row>
    <row r="22" spans="1:6" ht="18.75" customHeight="1">
      <c r="A22" s="2"/>
      <c r="B22" s="31" t="s">
        <v>13</v>
      </c>
      <c r="C22" s="2"/>
      <c r="D22" s="2"/>
      <c r="E22" s="2"/>
    </row>
    <row r="23" spans="1:6">
      <c r="A23" s="15" t="s">
        <v>4</v>
      </c>
      <c r="B23" s="39"/>
      <c r="C23" s="39"/>
      <c r="D23" s="39"/>
      <c r="E23" s="39"/>
      <c r="F23" s="40"/>
    </row>
    <row r="24" spans="1:6" ht="30" customHeight="1">
      <c r="A24" s="16" t="s">
        <v>6</v>
      </c>
      <c r="B24" s="53"/>
      <c r="C24" s="53"/>
      <c r="D24" s="53"/>
      <c r="E24" s="53"/>
      <c r="F24" s="54"/>
    </row>
    <row r="25" spans="1:6" ht="15.75" customHeight="1">
      <c r="A25" s="17" t="s">
        <v>4</v>
      </c>
      <c r="B25" s="39"/>
      <c r="C25" s="39"/>
      <c r="D25" s="39"/>
      <c r="E25" s="39"/>
      <c r="F25" s="40"/>
    </row>
    <row r="26" spans="1:6" ht="30" customHeight="1">
      <c r="A26" s="16" t="s">
        <v>7</v>
      </c>
      <c r="B26" s="41"/>
      <c r="C26" s="41"/>
      <c r="D26" s="41"/>
      <c r="E26" s="41"/>
      <c r="F26" s="42"/>
    </row>
    <row r="27" spans="1:6" ht="29.45" customHeight="1">
      <c r="A27" s="55" t="s">
        <v>15</v>
      </c>
      <c r="B27" s="33" t="s">
        <v>21</v>
      </c>
      <c r="C27" s="48"/>
      <c r="D27" s="48"/>
      <c r="E27" s="48"/>
      <c r="F27" s="49"/>
    </row>
    <row r="28" spans="1:6" ht="27.6" customHeight="1">
      <c r="A28" s="56"/>
      <c r="B28" s="21"/>
      <c r="C28" s="21"/>
      <c r="D28" s="22"/>
      <c r="E28" s="22"/>
      <c r="F28" s="23"/>
    </row>
    <row r="29" spans="1:6" ht="27" customHeight="1">
      <c r="A29" s="18" t="s">
        <v>19</v>
      </c>
      <c r="B29" s="43"/>
      <c r="C29" s="43"/>
      <c r="D29" s="43"/>
      <c r="E29" s="43"/>
      <c r="F29" s="44"/>
    </row>
    <row r="30" spans="1:6" ht="24" customHeight="1">
      <c r="A30" s="18" t="s">
        <v>20</v>
      </c>
      <c r="B30" s="46"/>
      <c r="C30" s="46"/>
      <c r="D30" s="46"/>
      <c r="E30" s="46"/>
      <c r="F30" s="47"/>
    </row>
    <row r="31" spans="1:6" ht="25.15" customHeight="1">
      <c r="A31" s="19" t="s">
        <v>17</v>
      </c>
      <c r="B31" s="46"/>
      <c r="C31" s="46"/>
      <c r="D31" s="46"/>
      <c r="E31" s="46"/>
      <c r="F31" s="47"/>
    </row>
    <row r="32" spans="1:6" s="37" customFormat="1" ht="50.1" customHeight="1">
      <c r="A32" s="36" t="s">
        <v>38</v>
      </c>
      <c r="B32" s="34"/>
      <c r="C32" s="34"/>
      <c r="D32" s="60" t="s">
        <v>39</v>
      </c>
      <c r="E32" s="60"/>
      <c r="F32" s="60"/>
    </row>
    <row r="33" spans="1:6" ht="19.899999999999999" customHeight="1" thickBot="1">
      <c r="A33" s="35" t="s">
        <v>40</v>
      </c>
      <c r="B33" s="35"/>
      <c r="C33" s="61" t="s">
        <v>41</v>
      </c>
      <c r="D33" s="61"/>
      <c r="E33" s="61"/>
      <c r="F33" s="61"/>
    </row>
    <row r="34" spans="1:6" ht="34.15" customHeight="1" thickBot="1">
      <c r="A34" s="57" t="s">
        <v>34</v>
      </c>
      <c r="B34" s="58"/>
      <c r="C34" s="58"/>
      <c r="D34" s="58"/>
      <c r="E34" s="58"/>
      <c r="F34" s="59"/>
    </row>
    <row r="35" spans="1:6" ht="31.9" customHeight="1">
      <c r="A35" s="13" t="s">
        <v>18</v>
      </c>
      <c r="B35" s="2"/>
      <c r="C35" s="2"/>
      <c r="D35" s="2"/>
      <c r="E35" s="2"/>
    </row>
    <row r="36" spans="1:6" ht="20.25" customHeight="1">
      <c r="A36" s="45"/>
      <c r="B36" s="45"/>
      <c r="C36" s="45"/>
      <c r="D36" s="45"/>
      <c r="E36" s="45"/>
      <c r="F36" s="45"/>
    </row>
    <row r="37" spans="1:6" ht="20.25" customHeight="1">
      <c r="A37" s="45"/>
      <c r="B37" s="45"/>
      <c r="C37" s="45"/>
      <c r="D37" s="45"/>
      <c r="E37" s="45"/>
      <c r="F37" s="45"/>
    </row>
    <row r="38" spans="1:6" ht="20.25" customHeight="1">
      <c r="A38" s="38"/>
      <c r="B38" s="38"/>
      <c r="C38" s="38"/>
      <c r="D38" s="38"/>
      <c r="E38" s="38"/>
      <c r="F38" s="38"/>
    </row>
    <row r="39" spans="1:6" ht="20.25" customHeight="1">
      <c r="A39" s="38"/>
      <c r="B39" s="38"/>
      <c r="C39" s="38"/>
      <c r="D39" s="38"/>
      <c r="E39" s="38"/>
      <c r="F39" s="38"/>
    </row>
    <row r="40" spans="1:6" ht="11.45" customHeight="1">
      <c r="A40" s="27"/>
      <c r="B40" s="27"/>
      <c r="C40" s="27"/>
      <c r="D40" s="2"/>
      <c r="E40" s="2"/>
      <c r="F40" s="28"/>
    </row>
    <row r="41" spans="1:6" ht="19.899999999999999" customHeight="1">
      <c r="A41" s="29" t="s">
        <v>35</v>
      </c>
      <c r="B41" s="2"/>
      <c r="C41" s="2"/>
      <c r="D41" s="2"/>
      <c r="E41" s="2"/>
      <c r="F41" s="28"/>
    </row>
    <row r="42" spans="1:6">
      <c r="A42" s="2"/>
      <c r="B42" s="2"/>
      <c r="C42" s="2"/>
      <c r="D42" s="2"/>
      <c r="E42" s="2"/>
    </row>
    <row r="43" spans="1:6" ht="18.75">
      <c r="A43" s="30" t="s">
        <v>36</v>
      </c>
      <c r="B43" s="3"/>
      <c r="C43" s="3"/>
      <c r="D43" s="2"/>
      <c r="E43" s="32" t="s">
        <v>37</v>
      </c>
    </row>
    <row r="44" spans="1:6" ht="14.25">
      <c r="A44" s="24" t="s">
        <v>22</v>
      </c>
      <c r="B44" s="2"/>
      <c r="C44" s="2"/>
      <c r="D44" s="2"/>
      <c r="E44" s="2"/>
    </row>
    <row r="45" spans="1:6">
      <c r="A45" s="2"/>
      <c r="B45" s="2"/>
      <c r="C45" s="2"/>
      <c r="D45" s="2"/>
      <c r="E45" s="2"/>
    </row>
    <row r="46" spans="1:6">
      <c r="A46" s="2"/>
      <c r="B46" s="2"/>
      <c r="C46" s="2"/>
      <c r="D46" s="2"/>
      <c r="E46" s="2"/>
    </row>
    <row r="47" spans="1:6">
      <c r="A47" s="2"/>
      <c r="B47" s="2"/>
      <c r="C47" s="2"/>
      <c r="D47" s="2"/>
      <c r="E47" s="2"/>
    </row>
  </sheetData>
  <mergeCells count="20">
    <mergeCell ref="A1:F1"/>
    <mergeCell ref="B31:F31"/>
    <mergeCell ref="A36:F36"/>
    <mergeCell ref="C14:D14"/>
    <mergeCell ref="C15:D15"/>
    <mergeCell ref="C16:D16"/>
    <mergeCell ref="B23:F23"/>
    <mergeCell ref="B24:F24"/>
    <mergeCell ref="A27:A28"/>
    <mergeCell ref="A34:F34"/>
    <mergeCell ref="D32:F32"/>
    <mergeCell ref="C33:F33"/>
    <mergeCell ref="A38:F38"/>
    <mergeCell ref="A39:F39"/>
    <mergeCell ref="B25:F25"/>
    <mergeCell ref="B26:F26"/>
    <mergeCell ref="B29:F29"/>
    <mergeCell ref="A37:F37"/>
    <mergeCell ref="B30:F30"/>
    <mergeCell ref="C27:F27"/>
  </mergeCells>
  <phoneticPr fontId="2"/>
  <hyperlinks>
    <hyperlink ref="E43" r:id="rId1" xr:uid="{00000000-0004-0000-0100-000000000000}"/>
  </hyperlinks>
  <pageMargins left="0.48" right="0.49" top="0.55000000000000004" bottom="0.61" header="0.4" footer="0.33"/>
  <pageSetup paperSize="9" scale="86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2022計算式入り</vt:lpstr>
    </vt:vector>
  </TitlesOfParts>
  <Company>財団法人 泉佐野市文化振興財団 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 泉佐野市文化振興財団 殿</dc:creator>
  <cp:lastModifiedBy>MENFIS</cp:lastModifiedBy>
  <cp:lastPrinted>2020-09-25T02:41:23Z</cp:lastPrinted>
  <dcterms:created xsi:type="dcterms:W3CDTF">2001-10-08T06:34:27Z</dcterms:created>
  <dcterms:modified xsi:type="dcterms:W3CDTF">2022-02-05T00:38:25Z</dcterms:modified>
</cp:coreProperties>
</file>